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ssica/CATALOGUE PRODUITS/"/>
    </mc:Choice>
  </mc:AlternateContent>
  <xr:revisionPtr revIDLastSave="0" documentId="13_ncr:1_{4FDB03A9-032C-B744-9203-72832D685814}" xr6:coauthVersionLast="47" xr6:coauthVersionMax="47" xr10:uidLastSave="{00000000-0000-0000-0000-000000000000}"/>
  <bookViews>
    <workbookView xWindow="-76800" yWindow="-3440" windowWidth="38400" windowHeight="19180" xr2:uid="{18439AE5-89C2-E246-B406-623B0DEE90C3}"/>
  </bookViews>
  <sheets>
    <sheet name="CHIFFRAGE PRÉVISIONNEL" sheetId="13" r:id="rId1"/>
    <sheet name="APP CONGRES 2023" sheetId="12" state="hidden" r:id="rId2"/>
    <sheet name="Feuil2" sheetId="14" state="hidden" r:id="rId3"/>
  </sheets>
  <definedNames>
    <definedName name="_xlnm._FilterDatabase" localSheetId="1" hidden="1">'APP CONGRES 2023'!$A$1:$D$6</definedName>
    <definedName name="_xlnm._FilterDatabase" localSheetId="0" hidden="1">'CHIFFRAGE PRÉVISIONNEL'!$A$1:$D$58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2" l="1"/>
  <c r="D4" i="12"/>
  <c r="C70" i="13"/>
  <c r="C76" i="13" s="1"/>
  <c r="D10" i="12"/>
  <c r="C64" i="13"/>
  <c r="E15" i="12"/>
  <c r="E14" i="12"/>
  <c r="E12" i="12"/>
  <c r="E10" i="12"/>
  <c r="D12" i="12"/>
  <c r="D63" i="12"/>
  <c r="D32" i="12" l="1"/>
  <c r="D5" i="12" s="1"/>
  <c r="D59" i="12" l="1"/>
  <c r="D15" i="12" l="1"/>
  <c r="D6" i="12" l="1"/>
</calcChain>
</file>

<file path=xl/sharedStrings.xml><?xml version="1.0" encoding="utf-8"?>
<sst xmlns="http://schemas.openxmlformats.org/spreadsheetml/2006/main" count="216" uniqueCount="109">
  <si>
    <t>Activité</t>
  </si>
  <si>
    <t>Hypothèse de chiffrage</t>
  </si>
  <si>
    <t>CHARGE TOTALE service</t>
  </si>
  <si>
    <t>SYNTHESE (TOTAL)</t>
  </si>
  <si>
    <t>En jours.homme</t>
  </si>
  <si>
    <t>PILOTAGE</t>
  </si>
  <si>
    <t>Total</t>
  </si>
  <si>
    <t>Conférenciers</t>
  </si>
  <si>
    <t>Plan</t>
  </si>
  <si>
    <t>Plan en image zoomable. Non intéractif.</t>
  </si>
  <si>
    <t>Réseaux sociaux</t>
  </si>
  <si>
    <t>Messages pushs</t>
  </si>
  <si>
    <t>Partenaires</t>
  </si>
  <si>
    <t>OPTIONS</t>
  </si>
  <si>
    <t>Par bannière</t>
  </si>
  <si>
    <t>Lot de 10 fiches</t>
  </si>
  <si>
    <t>Lot de 10 pushs</t>
  </si>
  <si>
    <t>Lot de 5 salles</t>
  </si>
  <si>
    <t>Résumés</t>
  </si>
  <si>
    <t>Lot de 100 résumés</t>
  </si>
  <si>
    <t>PDF Résumés</t>
  </si>
  <si>
    <t>Par lot de 100 résumés. Ajout des PDF aux détails des résumés</t>
  </si>
  <si>
    <t>Chat one to one</t>
  </si>
  <si>
    <t>Support à la création du compte Apple Developer</t>
  </si>
  <si>
    <t>Bannières publicitaires (bannière sponsor)</t>
  </si>
  <si>
    <t>Splash sponsor / Slider sponsor</t>
  </si>
  <si>
    <t>Prise de notes</t>
  </si>
  <si>
    <t>Socle de base (sans option)</t>
  </si>
  <si>
    <t>Liens externes</t>
  </si>
  <si>
    <t xml:space="preserve">Vote poster préféré </t>
  </si>
  <si>
    <t>Socle de base - Application Congrès</t>
  </si>
  <si>
    <t>Eléments graphiques</t>
  </si>
  <si>
    <t>APP SMARTPHONE - offre de base</t>
  </si>
  <si>
    <t>Chat avec speakers</t>
  </si>
  <si>
    <t>Interactivité anonyme</t>
  </si>
  <si>
    <t>Statistiques détaillées et tableau de bord</t>
  </si>
  <si>
    <t>DEVELOPPEMENT SUPPLEMENTAIRE</t>
  </si>
  <si>
    <t>Page d'accueil et menus</t>
  </si>
  <si>
    <t>COMPTE APPLE DEVELOPPER - option obligatoire en cas de première version de l'application</t>
  </si>
  <si>
    <t>avec connexion (+2 jours)</t>
  </si>
  <si>
    <t>Connexion mise en place pour la ou les options ci-dessous</t>
  </si>
  <si>
    <t>Interactivité nominative</t>
  </si>
  <si>
    <t>Centre de notifications</t>
  </si>
  <si>
    <t>Add to calendar</t>
  </si>
  <si>
    <t>Ajout au calendrier de l'utilisateur</t>
  </si>
  <si>
    <t>Publication de l'application</t>
  </si>
  <si>
    <t>A définir et à chiffrer</t>
  </si>
  <si>
    <t>Full options</t>
  </si>
  <si>
    <t>Socle de base (sans option) + premier lancement</t>
  </si>
  <si>
    <t>OPTIONS AVEC CONNEXION</t>
  </si>
  <si>
    <t>Plan interactif</t>
  </si>
  <si>
    <t>** 15% du temps d'options est ajouté à cette ligne</t>
  </si>
  <si>
    <t>* 10% du temps complet du projet est ajouté à cette ligne</t>
  </si>
  <si>
    <t>Initialisation de l'application</t>
  </si>
  <si>
    <t>Programme</t>
  </si>
  <si>
    <t>Avec rappel 10 minutes avant sessions favorites</t>
  </si>
  <si>
    <t>Donner une note à une session</t>
  </si>
  <si>
    <t>Fiches produits (liées aux exposants)</t>
  </si>
  <si>
    <t>Lot de 20 exposants</t>
  </si>
  <si>
    <t>Lot de 5 salles avec connexion (+2 jours)</t>
  </si>
  <si>
    <t>Agenda Orateurs (Faculty Guest)</t>
  </si>
  <si>
    <t>Push users si modifications de leurs sessions MyProgramme</t>
  </si>
  <si>
    <t>Push speakers si modifications de leurs sessions</t>
  </si>
  <si>
    <t>avec connexion (+2 jours) &amp; Chat one to one (+3 jours)</t>
  </si>
  <si>
    <t>Mur de photos</t>
  </si>
  <si>
    <t>Lot de 3 filtres avec connexion (+2 jours)</t>
  </si>
  <si>
    <t>Page supplémentaire</t>
  </si>
  <si>
    <t>Page statique, avec du texte seulement, accessible via le Menu Burger</t>
  </si>
  <si>
    <t xml:space="preserve">Lot supplémentaire de 5 salles </t>
  </si>
  <si>
    <t>Lot supplémentaire de 10 pushs</t>
  </si>
  <si>
    <t>Suivi et coordination</t>
  </si>
  <si>
    <t>Recette</t>
  </si>
  <si>
    <t>Suivi et coordination (avec options)*</t>
  </si>
  <si>
    <t>Recette (avec options)**</t>
  </si>
  <si>
    <t>Total (avec options)</t>
  </si>
  <si>
    <t>Evaluation  d'une session</t>
  </si>
  <si>
    <t>Informations pratiques</t>
  </si>
  <si>
    <t>Mon programme</t>
  </si>
  <si>
    <t>Bon de retrait badge</t>
  </si>
  <si>
    <t>Localisation des salles du programme</t>
  </si>
  <si>
    <t>oui</t>
  </si>
  <si>
    <t>Option choisie</t>
  </si>
  <si>
    <t xml:space="preserve">option </t>
  </si>
  <si>
    <t>non</t>
  </si>
  <si>
    <t xml:space="preserve">Socle de base </t>
  </si>
  <si>
    <t>Sans options</t>
  </si>
  <si>
    <t>Lot de 100</t>
  </si>
  <si>
    <t>Lot de 10</t>
  </si>
  <si>
    <t>Je veux cette option (oui/non)</t>
  </si>
  <si>
    <t xml:space="preserve">Lot de 5 salles </t>
  </si>
  <si>
    <t>obligatoire</t>
  </si>
  <si>
    <t>Je ne souhaite pas ajouter d'options</t>
  </si>
  <si>
    <t>Détails</t>
  </si>
  <si>
    <t>ou</t>
  </si>
  <si>
    <t>Supplément options</t>
  </si>
  <si>
    <t>CHOIX DES OPTIONS</t>
  </si>
  <si>
    <t>OPTIONS STANDARD</t>
  </si>
  <si>
    <t>CHARGE GT</t>
  </si>
  <si>
    <r>
      <t xml:space="preserve">En plus du socle de base, je souhaite àjouter les options sélectionnées. 
</t>
    </r>
    <r>
      <rPr>
        <i/>
        <sz val="9"/>
        <color rgb="FFFF0000"/>
        <rFont val="Calibri (Corps)"/>
      </rPr>
      <t>Ce tarif comprend le socle de base.</t>
    </r>
  </si>
  <si>
    <r>
      <t xml:space="preserve">En plus du socle de base, je souhaite àjouter les options sélectionnées (y compris avec des options avec connexion).
</t>
    </r>
    <r>
      <rPr>
        <i/>
        <sz val="10"/>
        <color rgb="FFFF0000"/>
        <rFont val="Calibri (Corps)"/>
      </rPr>
      <t>Ce tarif comprend le socle de base.</t>
    </r>
  </si>
  <si>
    <t>Mon total (jours GT)</t>
  </si>
  <si>
    <t>SOCLE DE BASE</t>
  </si>
  <si>
    <t>Retrouvez ici le détail des
éléments inclus dans le socle de base.</t>
  </si>
  <si>
    <t>Veuillez choisir les options qui vous intéressent,
en sélectionnant oui/non en colonne D.</t>
  </si>
  <si>
    <t>Retrouvez ici votre GT prévisionnelle.</t>
  </si>
  <si>
    <t>Socle de base + options sélectionnées</t>
  </si>
  <si>
    <t>Supplément options avec connexion</t>
  </si>
  <si>
    <t>Socle de base + options sélectionnées + options de connexion</t>
  </si>
  <si>
    <t>SIMULATEUR DE GT POUR LA CONCEPTION D'UNE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</si>
</sst>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9"/>
      <color rgb="FFFF0000"/>
      <name val="Calibri (Corps)"/>
    </font>
    <font>
      <i/>
      <sz val="10"/>
      <color rgb="FFFF0000"/>
      <name val="Calibri (Corps)"/>
    </font>
    <font>
      <i/>
      <sz val="10"/>
      <color theme="2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wrapText="1"/>
    </xf>
    <xf numFmtId="0" fontId="1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3" fillId="0" borderId="0" xfId="0" applyFont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164" fontId="2" fillId="2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5" fillId="6" borderId="0" xfId="0" applyFont="1" applyFill="1"/>
    <xf numFmtId="0" fontId="1" fillId="0" borderId="0" xfId="0" quotePrefix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164" fontId="1" fillId="0" borderId="7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164" fontId="1" fillId="0" borderId="10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/>
    <xf numFmtId="165" fontId="0" fillId="0" borderId="0" xfId="0" applyNumberFormat="1"/>
    <xf numFmtId="0" fontId="1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left" vertical="center"/>
    </xf>
    <xf numFmtId="0" fontId="6" fillId="0" borderId="0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left" vertical="center" indent="1"/>
    </xf>
    <xf numFmtId="164" fontId="2" fillId="7" borderId="0" xfId="0" applyNumberFormat="1" applyFont="1" applyFill="1" applyAlignment="1">
      <alignment vertical="center"/>
    </xf>
    <xf numFmtId="0" fontId="2" fillId="0" borderId="11" xfId="0" applyFont="1" applyBorder="1" applyAlignment="1">
      <alignment vertical="center"/>
    </xf>
    <xf numFmtId="164" fontId="2" fillId="7" borderId="12" xfId="0" applyNumberFormat="1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164" fontId="2" fillId="2" borderId="12" xfId="0" applyNumberFormat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328549</xdr:colOff>
      <xdr:row>29</xdr:row>
      <xdr:rowOff>126031</xdr:rowOff>
    </xdr:from>
    <xdr:to>
      <xdr:col>4</xdr:col>
      <xdr:colOff>1394968</xdr:colOff>
      <xdr:row>39</xdr:row>
      <xdr:rowOff>106640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DF1C8AB-4E3B-871D-AC2E-65D6BFDF8FAE}"/>
            </a:ext>
          </a:extLst>
        </xdr:cNvPr>
        <xdr:cNvSpPr/>
      </xdr:nvSpPr>
      <xdr:spPr>
        <a:xfrm>
          <a:off x="8953004" y="6222031"/>
          <a:ext cx="1066419" cy="194333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>
              <a:solidFill>
                <a:schemeClr val="tx1"/>
              </a:solidFill>
            </a:rPr>
            <a:t>Pour chaque</a:t>
          </a:r>
          <a:r>
            <a:rPr lang="fr-FR" sz="1100" baseline="0">
              <a:solidFill>
                <a:schemeClr val="tx1"/>
              </a:solidFill>
            </a:rPr>
            <a:t> option, choisissez entre oui ou non.</a:t>
          </a:r>
        </a:p>
        <a:p>
          <a:pPr algn="l"/>
          <a:r>
            <a:rPr lang="fr-FR" sz="1000" b="1" baseline="0">
              <a:solidFill>
                <a:schemeClr val="tx1"/>
              </a:solidFill>
            </a:rPr>
            <a:t>Comment ? </a:t>
          </a:r>
          <a:r>
            <a:rPr lang="fr-FR" sz="1000" b="0" baseline="0">
              <a:solidFill>
                <a:schemeClr val="tx1"/>
              </a:solidFill>
            </a:rPr>
            <a:t>Sé</a:t>
          </a:r>
          <a:r>
            <a:rPr lang="fr-FR" sz="1000" baseline="0">
              <a:solidFill>
                <a:schemeClr val="tx1"/>
              </a:solidFill>
            </a:rPr>
            <a:t>lectionnez la case correspondante.</a:t>
          </a:r>
        </a:p>
      </xdr:txBody>
    </xdr:sp>
    <xdr:clientData/>
  </xdr:twoCellAnchor>
  <xdr:twoCellAnchor>
    <xdr:from>
      <xdr:col>4</xdr:col>
      <xdr:colOff>318855</xdr:colOff>
      <xdr:row>54</xdr:row>
      <xdr:rowOff>77558</xdr:rowOff>
    </xdr:from>
    <xdr:to>
      <xdr:col>4</xdr:col>
      <xdr:colOff>1404666</xdr:colOff>
      <xdr:row>56</xdr:row>
      <xdr:rowOff>135725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9CBB1B43-82D7-BB4B-9228-E8D3683C4DAD}"/>
            </a:ext>
          </a:extLst>
        </xdr:cNvPr>
        <xdr:cNvSpPr/>
      </xdr:nvSpPr>
      <xdr:spPr>
        <a:xfrm>
          <a:off x="8943310" y="11057285"/>
          <a:ext cx="1085811" cy="450713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chemeClr val="tx1"/>
              </a:solidFill>
            </a:rPr>
            <a:t>Ici aussi</a:t>
          </a:r>
          <a:endParaRPr lang="fr-FR" sz="1100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4</xdr:col>
      <xdr:colOff>144354</xdr:colOff>
      <xdr:row>29</xdr:row>
      <xdr:rowOff>19389</xdr:rowOff>
    </xdr:from>
    <xdr:to>
      <xdr:col>4</xdr:col>
      <xdr:colOff>457684</xdr:colOff>
      <xdr:row>30</xdr:row>
      <xdr:rowOff>138825</xdr:rowOff>
    </xdr:to>
    <xdr:pic>
      <xdr:nvPicPr>
        <xdr:cNvPr id="18" name="Graphique 17" descr="Badge 1 avec un remplissage uni">
          <a:extLst>
            <a:ext uri="{FF2B5EF4-FFF2-40B4-BE49-F238E27FC236}">
              <a16:creationId xmlns:a16="http://schemas.microsoft.com/office/drawing/2014/main" id="{23DC4A8D-261B-18E8-EE4C-186A16FCC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768809" y="6115389"/>
          <a:ext cx="313330" cy="315709"/>
        </a:xfrm>
        <a:prstGeom prst="rect">
          <a:avLst/>
        </a:prstGeom>
      </xdr:spPr>
    </xdr:pic>
    <xdr:clientData/>
  </xdr:twoCellAnchor>
  <xdr:twoCellAnchor editAs="oneCell">
    <xdr:from>
      <xdr:col>4</xdr:col>
      <xdr:colOff>124964</xdr:colOff>
      <xdr:row>53</xdr:row>
      <xdr:rowOff>184198</xdr:rowOff>
    </xdr:from>
    <xdr:to>
      <xdr:col>4</xdr:col>
      <xdr:colOff>438294</xdr:colOff>
      <xdr:row>55</xdr:row>
      <xdr:rowOff>109743</xdr:rowOff>
    </xdr:to>
    <xdr:pic>
      <xdr:nvPicPr>
        <xdr:cNvPr id="20" name="Graphique 19" descr="Badge 3 avec un remplissage uni">
          <a:extLst>
            <a:ext uri="{FF2B5EF4-FFF2-40B4-BE49-F238E27FC236}">
              <a16:creationId xmlns:a16="http://schemas.microsoft.com/office/drawing/2014/main" id="{6F71E30E-1452-EE60-B944-85C912E39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8749419" y="10967653"/>
          <a:ext cx="313330" cy="318090"/>
        </a:xfrm>
        <a:prstGeom prst="rect">
          <a:avLst/>
        </a:prstGeom>
      </xdr:spPr>
    </xdr:pic>
    <xdr:clientData/>
  </xdr:twoCellAnchor>
  <xdr:twoCellAnchor>
    <xdr:from>
      <xdr:col>4</xdr:col>
      <xdr:colOff>338254</xdr:colOff>
      <xdr:row>43</xdr:row>
      <xdr:rowOff>77564</xdr:rowOff>
    </xdr:from>
    <xdr:to>
      <xdr:col>4</xdr:col>
      <xdr:colOff>1404673</xdr:colOff>
      <xdr:row>53</xdr:row>
      <xdr:rowOff>58174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EE650DD-52AD-4A44-9D33-4D6472095D75}"/>
            </a:ext>
          </a:extLst>
        </xdr:cNvPr>
        <xdr:cNvSpPr/>
      </xdr:nvSpPr>
      <xdr:spPr>
        <a:xfrm>
          <a:off x="8962709" y="8898291"/>
          <a:ext cx="1066419" cy="1943338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>
              <a:solidFill>
                <a:schemeClr val="tx1"/>
              </a:solidFill>
            </a:rPr>
            <a:t>Pour chaque</a:t>
          </a:r>
          <a:r>
            <a:rPr lang="fr-FR" sz="1100" baseline="0">
              <a:solidFill>
                <a:schemeClr val="tx1"/>
              </a:solidFill>
            </a:rPr>
            <a:t> option, choisissez entre oui ou non</a:t>
          </a:r>
        </a:p>
        <a:p>
          <a:pPr algn="l"/>
          <a:r>
            <a:rPr lang="fr-FR" sz="1000" b="1" baseline="0">
              <a:solidFill>
                <a:schemeClr val="tx1"/>
              </a:solidFill>
            </a:rPr>
            <a:t>Comment ? </a:t>
          </a:r>
          <a:r>
            <a:rPr lang="fr-FR" sz="1000" b="0" baseline="0">
              <a:solidFill>
                <a:schemeClr val="tx1"/>
              </a:solidFill>
            </a:rPr>
            <a:t>Sé</a:t>
          </a:r>
          <a:r>
            <a:rPr lang="fr-FR" sz="1000" baseline="0">
              <a:solidFill>
                <a:schemeClr val="tx1"/>
              </a:solidFill>
            </a:rPr>
            <a:t>lectionnez la case correspondante.</a:t>
          </a:r>
        </a:p>
      </xdr:txBody>
    </xdr:sp>
    <xdr:clientData/>
  </xdr:twoCellAnchor>
  <xdr:twoCellAnchor editAs="oneCell">
    <xdr:from>
      <xdr:col>4</xdr:col>
      <xdr:colOff>115277</xdr:colOff>
      <xdr:row>42</xdr:row>
      <xdr:rowOff>155114</xdr:rowOff>
    </xdr:from>
    <xdr:to>
      <xdr:col>4</xdr:col>
      <xdr:colOff>428607</xdr:colOff>
      <xdr:row>44</xdr:row>
      <xdr:rowOff>100048</xdr:rowOff>
    </xdr:to>
    <xdr:pic>
      <xdr:nvPicPr>
        <xdr:cNvPr id="22" name="Graphique 21" descr="Badge avec un remplissage uni">
          <a:extLst>
            <a:ext uri="{FF2B5EF4-FFF2-40B4-BE49-F238E27FC236}">
              <a16:creationId xmlns:a16="http://schemas.microsoft.com/office/drawing/2014/main" id="{4446B05E-7CA0-B34D-8F18-B96566AF0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739732" y="8802659"/>
          <a:ext cx="313330" cy="31438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914400</xdr:colOff>
      <xdr:row>82</xdr:row>
      <xdr:rowOff>129309</xdr:rowOff>
    </xdr:to>
    <xdr:pic>
      <xdr:nvPicPr>
        <xdr:cNvPr id="3" name="Graphique 2" descr="Avertissement avec un remplissage uni">
          <a:extLst>
            <a:ext uri="{FF2B5EF4-FFF2-40B4-BE49-F238E27FC236}">
              <a16:creationId xmlns:a16="http://schemas.microsoft.com/office/drawing/2014/main" id="{01092B77-0EB5-4EC8-FA11-54022BAAC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31273" y="16694727"/>
          <a:ext cx="914400" cy="914400"/>
        </a:xfrm>
        <a:prstGeom prst="rect">
          <a:avLst/>
        </a:prstGeom>
      </xdr:spPr>
    </xdr:pic>
    <xdr:clientData/>
  </xdr:twoCellAnchor>
  <xdr:twoCellAnchor>
    <xdr:from>
      <xdr:col>1</xdr:col>
      <xdr:colOff>1050635</xdr:colOff>
      <xdr:row>78</xdr:row>
      <xdr:rowOff>1</xdr:rowOff>
    </xdr:from>
    <xdr:to>
      <xdr:col>4</xdr:col>
      <xdr:colOff>1904999</xdr:colOff>
      <xdr:row>82</xdr:row>
      <xdr:rowOff>23091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52ED130-56E1-DA45-9C92-B41FE6DB10DD}"/>
            </a:ext>
          </a:extLst>
        </xdr:cNvPr>
        <xdr:cNvSpPr/>
      </xdr:nvSpPr>
      <xdr:spPr>
        <a:xfrm>
          <a:off x="1881908" y="16694728"/>
          <a:ext cx="8647546" cy="808181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>
              <a:solidFill>
                <a:srgbClr val="FF0000"/>
              </a:solidFill>
            </a:rPr>
            <a:t>Veuillez confirmer</a:t>
          </a:r>
          <a:r>
            <a:rPr lang="fr-FR" sz="1100" b="1" baseline="0">
              <a:solidFill>
                <a:srgbClr val="FF0000"/>
              </a:solidFill>
            </a:rPr>
            <a:t> ce chiffrage prévisionnel avec l'équipe fonctionelle en charge.</a:t>
          </a:r>
          <a:endParaRPr lang="fr-FR" sz="1000" b="1" baseline="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F23C2-0ABB-1B44-9AD3-DDC915C897A0}">
  <dimension ref="A1:M76"/>
  <sheetViews>
    <sheetView tabSelected="1" topLeftCell="A21" workbookViewId="0">
      <selection activeCell="H31" sqref="H31"/>
    </sheetView>
  </sheetViews>
  <sheetFormatPr baseColWidth="10" defaultRowHeight="15" x14ac:dyDescent="0.2"/>
  <cols>
    <col min="2" max="2" width="45.33203125" bestFit="1" customWidth="1"/>
    <col min="3" max="3" width="40.5" customWidth="1"/>
    <col min="4" max="4" width="16.5" customWidth="1"/>
    <col min="5" max="5" width="25.1640625" customWidth="1"/>
  </cols>
  <sheetData>
    <row r="1" spans="1:13" s="7" customFormat="1" ht="21.75" customHeight="1" x14ac:dyDescent="0.2">
      <c r="A1" s="49" t="s">
        <v>0</v>
      </c>
      <c r="B1" s="49"/>
      <c r="C1" s="49" t="s">
        <v>92</v>
      </c>
      <c r="D1" s="49" t="s">
        <v>81</v>
      </c>
      <c r="E1" s="50" t="s">
        <v>97</v>
      </c>
    </row>
    <row r="2" spans="1:13" s="7" customFormat="1" ht="27" customHeight="1" x14ac:dyDescent="0.2">
      <c r="A2" s="49"/>
      <c r="B2" s="49"/>
      <c r="C2" s="49"/>
      <c r="D2" s="49"/>
      <c r="E2" s="50"/>
    </row>
    <row r="3" spans="1:13" s="7" customFormat="1" ht="15" customHeight="1" x14ac:dyDescent="0.2">
      <c r="A3" s="55" t="s">
        <v>108</v>
      </c>
      <c r="B3" s="55"/>
      <c r="C3" s="55"/>
      <c r="D3" s="55"/>
      <c r="E3" s="44"/>
    </row>
    <row r="4" spans="1:13" s="7" customFormat="1" ht="15" customHeight="1" x14ac:dyDescent="0.2">
      <c r="A4" s="55"/>
      <c r="B4" s="55"/>
      <c r="C4" s="55"/>
      <c r="D4" s="55"/>
      <c r="E4" s="44"/>
    </row>
    <row r="5" spans="1:13" s="7" customFormat="1" ht="15" customHeight="1" x14ac:dyDescent="0.2">
      <c r="A5" s="44"/>
      <c r="B5" s="44"/>
      <c r="C5" s="44"/>
      <c r="D5" s="44"/>
      <c r="E5" s="44"/>
    </row>
    <row r="6" spans="1:13" x14ac:dyDescent="0.2">
      <c r="A6" s="51" t="s">
        <v>101</v>
      </c>
      <c r="B6" s="51"/>
      <c r="C6" s="1"/>
      <c r="D6" s="2"/>
      <c r="E6" s="2"/>
    </row>
    <row r="7" spans="1:13" x14ac:dyDescent="0.2">
      <c r="A7" s="58" t="s">
        <v>102</v>
      </c>
      <c r="B7" s="59"/>
      <c r="C7" s="59"/>
      <c r="D7" s="59"/>
      <c r="E7" s="59"/>
    </row>
    <row r="8" spans="1:13" x14ac:dyDescent="0.2">
      <c r="A8" s="60"/>
      <c r="B8" s="60"/>
      <c r="C8" s="60"/>
      <c r="D8" s="60"/>
      <c r="E8" s="60"/>
    </row>
    <row r="9" spans="1:13" x14ac:dyDescent="0.2">
      <c r="A9" s="56" t="s">
        <v>32</v>
      </c>
      <c r="B9" s="56"/>
      <c r="C9" s="3"/>
      <c r="D9" s="3"/>
      <c r="E9" s="3"/>
      <c r="F9" s="7"/>
      <c r="G9" s="7"/>
      <c r="H9" s="7"/>
      <c r="I9" s="7"/>
      <c r="J9" s="7"/>
      <c r="K9" s="7"/>
      <c r="L9" s="7"/>
      <c r="M9" s="7"/>
    </row>
    <row r="10" spans="1:13" x14ac:dyDescent="0.2">
      <c r="B10" s="7" t="s">
        <v>30</v>
      </c>
      <c r="D10" s="46" t="s">
        <v>90</v>
      </c>
      <c r="E10" s="57">
        <v>10</v>
      </c>
      <c r="F10" s="7"/>
      <c r="G10" s="7"/>
      <c r="H10" s="7"/>
      <c r="I10" s="7"/>
      <c r="J10" s="7"/>
      <c r="K10" s="7"/>
      <c r="L10" s="7"/>
      <c r="M10" s="7"/>
    </row>
    <row r="11" spans="1:13" x14ac:dyDescent="0.2">
      <c r="B11" s="7" t="s">
        <v>31</v>
      </c>
      <c r="D11" s="46" t="s">
        <v>90</v>
      </c>
      <c r="E11" s="57"/>
      <c r="F11" s="7"/>
      <c r="G11" s="7"/>
      <c r="H11" s="7"/>
      <c r="I11" s="7"/>
      <c r="J11" s="7"/>
      <c r="K11" s="7"/>
      <c r="L11" s="7"/>
      <c r="M11" s="7"/>
    </row>
    <row r="12" spans="1:13" x14ac:dyDescent="0.2">
      <c r="B12" s="7" t="s">
        <v>53</v>
      </c>
      <c r="D12" s="46" t="s">
        <v>90</v>
      </c>
      <c r="E12" s="57"/>
      <c r="F12" s="7"/>
      <c r="G12" s="7"/>
      <c r="H12" s="7"/>
      <c r="I12" s="7"/>
      <c r="J12" s="7"/>
      <c r="K12" s="7"/>
      <c r="L12" s="7"/>
      <c r="M12" s="7"/>
    </row>
    <row r="13" spans="1:13" x14ac:dyDescent="0.2">
      <c r="B13" s="7" t="s">
        <v>37</v>
      </c>
      <c r="D13" s="46" t="s">
        <v>90</v>
      </c>
      <c r="E13" s="57"/>
      <c r="F13" s="7"/>
      <c r="G13" s="7"/>
      <c r="H13" s="7"/>
      <c r="I13" s="7"/>
      <c r="J13" s="7"/>
      <c r="K13" s="7"/>
      <c r="L13" s="7"/>
      <c r="M13" s="7"/>
    </row>
    <row r="14" spans="1:13" x14ac:dyDescent="0.2">
      <c r="A14" s="7"/>
      <c r="B14" s="7" t="s">
        <v>76</v>
      </c>
      <c r="C14" s="7"/>
      <c r="D14" s="46" t="s">
        <v>90</v>
      </c>
      <c r="E14" s="57"/>
      <c r="F14" s="7"/>
      <c r="G14" s="7"/>
      <c r="H14" s="7"/>
      <c r="I14" s="7"/>
      <c r="J14" s="7"/>
      <c r="K14" s="7"/>
      <c r="L14" s="7"/>
      <c r="M14" s="7"/>
    </row>
    <row r="15" spans="1:13" x14ac:dyDescent="0.2">
      <c r="A15" s="7"/>
      <c r="B15" s="7" t="s">
        <v>54</v>
      </c>
      <c r="C15" s="7"/>
      <c r="D15" s="46" t="s">
        <v>90</v>
      </c>
      <c r="E15" s="57"/>
      <c r="F15" s="7"/>
      <c r="G15" s="7"/>
      <c r="H15" s="7"/>
      <c r="I15" s="7"/>
      <c r="J15" s="7"/>
      <c r="K15" s="7"/>
      <c r="L15" s="7"/>
      <c r="M15" s="7"/>
    </row>
    <row r="16" spans="1:13" x14ac:dyDescent="0.2">
      <c r="A16" s="7"/>
      <c r="B16" s="7" t="s">
        <v>7</v>
      </c>
      <c r="C16" s="7"/>
      <c r="D16" s="46" t="s">
        <v>90</v>
      </c>
      <c r="E16" s="57"/>
      <c r="F16" s="7"/>
      <c r="G16" s="7"/>
      <c r="H16" s="7"/>
      <c r="I16" s="7"/>
      <c r="J16" s="7"/>
      <c r="K16" s="7"/>
      <c r="L16" s="7"/>
      <c r="M16" s="7"/>
    </row>
    <row r="17" spans="1:13" x14ac:dyDescent="0.2">
      <c r="A17" s="7"/>
      <c r="B17" s="7" t="s">
        <v>77</v>
      </c>
      <c r="C17" s="7"/>
      <c r="D17" s="46" t="s">
        <v>90</v>
      </c>
      <c r="E17" s="57"/>
      <c r="F17" s="7"/>
      <c r="G17" s="7"/>
      <c r="H17" s="7"/>
      <c r="I17" s="7"/>
      <c r="J17" s="7"/>
      <c r="K17" s="7"/>
      <c r="L17" s="7"/>
      <c r="M17" s="7"/>
    </row>
    <row r="18" spans="1:13" x14ac:dyDescent="0.2">
      <c r="A18" s="7"/>
      <c r="B18" s="7" t="s">
        <v>26</v>
      </c>
      <c r="C18" s="7"/>
      <c r="D18" s="46" t="s">
        <v>90</v>
      </c>
      <c r="E18" s="57"/>
    </row>
    <row r="19" spans="1:13" x14ac:dyDescent="0.2">
      <c r="A19" s="7"/>
      <c r="B19" s="7" t="s">
        <v>8</v>
      </c>
      <c r="C19" s="7"/>
      <c r="D19" s="46" t="s">
        <v>90</v>
      </c>
      <c r="E19" s="57"/>
    </row>
    <row r="20" spans="1:13" x14ac:dyDescent="0.2">
      <c r="A20" s="7"/>
      <c r="B20" s="7" t="s">
        <v>12</v>
      </c>
      <c r="C20" s="7"/>
      <c r="D20" s="46" t="s">
        <v>90</v>
      </c>
      <c r="E20" s="57"/>
    </row>
    <row r="21" spans="1:13" x14ac:dyDescent="0.2">
      <c r="A21" s="7"/>
      <c r="B21" s="7" t="s">
        <v>34</v>
      </c>
      <c r="C21" s="7" t="s">
        <v>17</v>
      </c>
      <c r="D21" s="46" t="s">
        <v>90</v>
      </c>
      <c r="E21" s="57"/>
    </row>
    <row r="22" spans="1:13" x14ac:dyDescent="0.2">
      <c r="A22" s="7"/>
      <c r="B22" s="7" t="s">
        <v>10</v>
      </c>
      <c r="C22" s="7"/>
      <c r="D22" s="46" t="s">
        <v>90</v>
      </c>
      <c r="E22" s="57"/>
    </row>
    <row r="23" spans="1:13" x14ac:dyDescent="0.2">
      <c r="A23" s="7"/>
      <c r="B23" s="7" t="s">
        <v>11</v>
      </c>
      <c r="C23" s="7" t="s">
        <v>16</v>
      </c>
      <c r="D23" s="46" t="s">
        <v>90</v>
      </c>
      <c r="E23" s="57"/>
    </row>
    <row r="24" spans="1:13" s="7" customFormat="1" ht="15" customHeight="1" x14ac:dyDescent="0.2">
      <c r="A24" s="26"/>
      <c r="B24" s="26"/>
      <c r="C24" s="26"/>
      <c r="D24" s="26"/>
      <c r="E24" s="26"/>
    </row>
    <row r="25" spans="1:13" ht="30" x14ac:dyDescent="0.2">
      <c r="A25" s="51" t="s">
        <v>95</v>
      </c>
      <c r="B25" s="51"/>
      <c r="C25" s="1"/>
      <c r="D25" s="2" t="s">
        <v>88</v>
      </c>
      <c r="E25" s="2"/>
    </row>
    <row r="26" spans="1:13" x14ac:dyDescent="0.2">
      <c r="A26" s="52" t="s">
        <v>103</v>
      </c>
      <c r="B26" s="53"/>
      <c r="C26" s="53"/>
      <c r="D26" s="53"/>
      <c r="E26" s="53"/>
    </row>
    <row r="27" spans="1:13" x14ac:dyDescent="0.2">
      <c r="A27" s="54"/>
      <c r="B27" s="54"/>
      <c r="C27" s="54"/>
      <c r="D27" s="54"/>
      <c r="E27" s="54"/>
    </row>
    <row r="28" spans="1:13" x14ac:dyDescent="0.2">
      <c r="A28" s="10" t="s">
        <v>96</v>
      </c>
      <c r="B28" s="10"/>
      <c r="C28" s="3"/>
      <c r="D28" s="27"/>
      <c r="E28" s="27"/>
    </row>
    <row r="29" spans="1:13" x14ac:dyDescent="0.2">
      <c r="A29" s="7"/>
      <c r="B29" s="7" t="s">
        <v>25</v>
      </c>
      <c r="C29" s="7"/>
      <c r="D29" t="s">
        <v>83</v>
      </c>
      <c r="E29" s="7">
        <v>0.25</v>
      </c>
    </row>
    <row r="30" spans="1:13" x14ac:dyDescent="0.2">
      <c r="A30" s="7"/>
      <c r="B30" s="7" t="s">
        <v>24</v>
      </c>
      <c r="C30" s="7" t="s">
        <v>14</v>
      </c>
      <c r="D30" t="s">
        <v>83</v>
      </c>
      <c r="E30" s="7">
        <v>0.25</v>
      </c>
    </row>
    <row r="31" spans="1:13" x14ac:dyDescent="0.2">
      <c r="A31" s="7"/>
      <c r="B31" s="7" t="s">
        <v>34</v>
      </c>
      <c r="C31" s="24" t="s">
        <v>17</v>
      </c>
      <c r="D31" t="s">
        <v>83</v>
      </c>
      <c r="E31" s="7">
        <v>0.25</v>
      </c>
    </row>
    <row r="32" spans="1:13" x14ac:dyDescent="0.2">
      <c r="A32" s="7"/>
      <c r="B32" s="7" t="s">
        <v>11</v>
      </c>
      <c r="C32" s="24" t="s">
        <v>16</v>
      </c>
      <c r="D32" t="s">
        <v>83</v>
      </c>
      <c r="E32" s="7">
        <v>1</v>
      </c>
    </row>
    <row r="33" spans="1:5" x14ac:dyDescent="0.2">
      <c r="A33" s="7"/>
      <c r="B33" s="7" t="s">
        <v>75</v>
      </c>
      <c r="C33" s="7"/>
      <c r="D33" t="s">
        <v>83</v>
      </c>
      <c r="E33" s="7">
        <v>0.5</v>
      </c>
    </row>
    <row r="34" spans="1:5" x14ac:dyDescent="0.2">
      <c r="A34" s="7"/>
      <c r="B34" s="7" t="s">
        <v>18</v>
      </c>
      <c r="C34" s="7" t="s">
        <v>86</v>
      </c>
      <c r="D34" t="s">
        <v>83</v>
      </c>
      <c r="E34" s="7">
        <v>1.5</v>
      </c>
    </row>
    <row r="35" spans="1:5" x14ac:dyDescent="0.2">
      <c r="A35" s="7"/>
      <c r="B35" s="7" t="s">
        <v>20</v>
      </c>
      <c r="C35" s="7" t="s">
        <v>86</v>
      </c>
      <c r="D35" t="s">
        <v>83</v>
      </c>
      <c r="E35" s="7">
        <v>1.5</v>
      </c>
    </row>
    <row r="36" spans="1:5" x14ac:dyDescent="0.2">
      <c r="A36" s="7"/>
      <c r="B36" s="7" t="s">
        <v>57</v>
      </c>
      <c r="C36" s="7" t="s">
        <v>87</v>
      </c>
      <c r="D36" t="s">
        <v>83</v>
      </c>
      <c r="E36" s="7">
        <v>0.5</v>
      </c>
    </row>
    <row r="37" spans="1:5" x14ac:dyDescent="0.2">
      <c r="A37" s="7"/>
      <c r="B37" s="7" t="s">
        <v>66</v>
      </c>
      <c r="C37" s="7"/>
      <c r="D37" t="s">
        <v>83</v>
      </c>
      <c r="E37" s="7">
        <v>0.5</v>
      </c>
    </row>
    <row r="38" spans="1:5" x14ac:dyDescent="0.2">
      <c r="A38" s="7"/>
      <c r="B38" s="7" t="s">
        <v>50</v>
      </c>
      <c r="C38" s="7" t="s">
        <v>58</v>
      </c>
      <c r="D38" t="s">
        <v>83</v>
      </c>
      <c r="E38" s="7">
        <v>1.5</v>
      </c>
    </row>
    <row r="39" spans="1:5" x14ac:dyDescent="0.2">
      <c r="A39" s="7"/>
      <c r="B39" s="7" t="s">
        <v>43</v>
      </c>
      <c r="C39" s="7"/>
      <c r="D39" t="s">
        <v>83</v>
      </c>
      <c r="E39" s="7">
        <v>1</v>
      </c>
    </row>
    <row r="40" spans="1:5" x14ac:dyDescent="0.2">
      <c r="A40" s="7"/>
      <c r="B40" s="7" t="s">
        <v>42</v>
      </c>
      <c r="C40" s="7"/>
      <c r="D40" t="s">
        <v>83</v>
      </c>
      <c r="E40" s="7">
        <v>2</v>
      </c>
    </row>
    <row r="41" spans="1:5" x14ac:dyDescent="0.2">
      <c r="A41" s="7"/>
      <c r="B41" s="7" t="s">
        <v>79</v>
      </c>
      <c r="C41" s="7" t="s">
        <v>17</v>
      </c>
      <c r="D41" t="s">
        <v>83</v>
      </c>
      <c r="E41" s="7">
        <v>0.5</v>
      </c>
    </row>
    <row r="42" spans="1:5" x14ac:dyDescent="0.2">
      <c r="A42" s="7"/>
      <c r="B42" s="7"/>
      <c r="C42" s="7"/>
      <c r="E42" s="7"/>
    </row>
    <row r="43" spans="1:5" s="7" customFormat="1" ht="14" x14ac:dyDescent="0.2">
      <c r="A43" s="10" t="s">
        <v>49</v>
      </c>
      <c r="B43" s="10"/>
      <c r="C43" s="3" t="s">
        <v>40</v>
      </c>
      <c r="D43" s="3" t="s">
        <v>90</v>
      </c>
      <c r="E43" s="3">
        <v>2</v>
      </c>
    </row>
    <row r="44" spans="1:5" x14ac:dyDescent="0.2">
      <c r="A44" s="7"/>
      <c r="B44" s="7" t="s">
        <v>41</v>
      </c>
      <c r="C44" s="7" t="s">
        <v>89</v>
      </c>
      <c r="D44" t="s">
        <v>83</v>
      </c>
      <c r="E44" s="7">
        <v>0.5</v>
      </c>
    </row>
    <row r="45" spans="1:5" x14ac:dyDescent="0.2">
      <c r="A45" s="7"/>
      <c r="B45" s="7" t="s">
        <v>60</v>
      </c>
      <c r="C45" s="7"/>
      <c r="D45" t="s">
        <v>83</v>
      </c>
      <c r="E45" s="7">
        <v>1.5</v>
      </c>
    </row>
    <row r="46" spans="1:5" x14ac:dyDescent="0.2">
      <c r="A46" s="7"/>
      <c r="B46" s="7" t="s">
        <v>61</v>
      </c>
      <c r="C46" s="7"/>
      <c r="D46" t="s">
        <v>83</v>
      </c>
      <c r="E46" s="7">
        <v>1</v>
      </c>
    </row>
    <row r="47" spans="1:5" x14ac:dyDescent="0.2">
      <c r="A47" s="7"/>
      <c r="B47" s="7" t="s">
        <v>62</v>
      </c>
      <c r="C47" s="7"/>
      <c r="D47" t="s">
        <v>83</v>
      </c>
      <c r="E47" s="7">
        <v>1.5</v>
      </c>
    </row>
    <row r="48" spans="1:5" x14ac:dyDescent="0.2">
      <c r="A48" s="7"/>
      <c r="B48" s="7" t="s">
        <v>22</v>
      </c>
      <c r="C48" s="7"/>
      <c r="D48" t="s">
        <v>83</v>
      </c>
      <c r="E48" s="7">
        <v>3</v>
      </c>
    </row>
    <row r="49" spans="1:5" x14ac:dyDescent="0.2">
      <c r="A49" s="7"/>
      <c r="B49" s="7" t="s">
        <v>33</v>
      </c>
      <c r="C49" s="7"/>
      <c r="D49" t="s">
        <v>83</v>
      </c>
      <c r="E49" s="7">
        <v>1</v>
      </c>
    </row>
    <row r="50" spans="1:5" x14ac:dyDescent="0.2">
      <c r="A50" s="7"/>
      <c r="B50" s="7" t="s">
        <v>64</v>
      </c>
      <c r="C50" s="7"/>
      <c r="D50" t="s">
        <v>83</v>
      </c>
      <c r="E50" s="7">
        <v>3</v>
      </c>
    </row>
    <row r="51" spans="1:5" x14ac:dyDescent="0.2">
      <c r="A51" s="7"/>
      <c r="B51" s="7" t="s">
        <v>29</v>
      </c>
      <c r="C51" s="7"/>
      <c r="D51" t="s">
        <v>83</v>
      </c>
      <c r="E51" s="7">
        <v>4</v>
      </c>
    </row>
    <row r="52" spans="1:5" x14ac:dyDescent="0.2">
      <c r="A52" s="7"/>
      <c r="B52" s="7" t="s">
        <v>78</v>
      </c>
      <c r="C52" s="7"/>
      <c r="D52" t="s">
        <v>83</v>
      </c>
      <c r="E52" s="7">
        <v>0.5</v>
      </c>
    </row>
    <row r="53" spans="1:5" x14ac:dyDescent="0.2">
      <c r="A53" s="7"/>
      <c r="B53" s="7" t="s">
        <v>35</v>
      </c>
      <c r="C53" s="7"/>
      <c r="D53" t="s">
        <v>83</v>
      </c>
      <c r="E53" s="7">
        <v>3</v>
      </c>
    </row>
    <row r="55" spans="1:5" x14ac:dyDescent="0.2">
      <c r="A55" s="10" t="s">
        <v>38</v>
      </c>
      <c r="B55" s="10"/>
      <c r="C55" s="3"/>
      <c r="D55" s="3"/>
      <c r="E55" s="3"/>
    </row>
    <row r="56" spans="1:5" x14ac:dyDescent="0.2">
      <c r="A56" s="7"/>
      <c r="B56" s="7" t="s">
        <v>23</v>
      </c>
      <c r="C56" s="7"/>
      <c r="D56" t="s">
        <v>83</v>
      </c>
      <c r="E56">
        <v>0.5</v>
      </c>
    </row>
    <row r="58" spans="1:5" x14ac:dyDescent="0.2">
      <c r="A58" s="51" t="s">
        <v>3</v>
      </c>
      <c r="B58" s="51"/>
      <c r="C58" s="1"/>
      <c r="D58" s="2"/>
      <c r="E58" s="2"/>
    </row>
    <row r="59" spans="1:5" ht="19" customHeight="1" x14ac:dyDescent="0.2">
      <c r="A59" s="63" t="s">
        <v>104</v>
      </c>
      <c r="B59" s="64"/>
      <c r="C59" s="64"/>
      <c r="D59" s="64"/>
      <c r="E59" s="64"/>
    </row>
    <row r="60" spans="1:5" ht="19" customHeight="1" x14ac:dyDescent="0.2">
      <c r="A60" s="64"/>
      <c r="B60" s="64"/>
      <c r="C60" s="64"/>
      <c r="D60" s="64"/>
      <c r="E60" s="64"/>
    </row>
    <row r="61" spans="1:5" x14ac:dyDescent="0.2">
      <c r="A61" s="20"/>
      <c r="B61" s="28"/>
      <c r="C61" s="20"/>
      <c r="D61" s="28"/>
      <c r="E61" s="29"/>
    </row>
    <row r="62" spans="1:5" x14ac:dyDescent="0.2">
      <c r="A62" s="20"/>
      <c r="B62" s="32" t="s">
        <v>84</v>
      </c>
      <c r="C62" s="33" t="s">
        <v>85</v>
      </c>
      <c r="D62" s="34"/>
      <c r="E62" s="35"/>
    </row>
    <row r="63" spans="1:5" x14ac:dyDescent="0.2">
      <c r="A63" s="20"/>
      <c r="B63" s="36"/>
      <c r="C63" s="45" t="s">
        <v>91</v>
      </c>
      <c r="D63" s="28"/>
      <c r="E63" s="37"/>
    </row>
    <row r="64" spans="1:5" x14ac:dyDescent="0.2">
      <c r="A64" s="20"/>
      <c r="B64" s="38" t="s">
        <v>100</v>
      </c>
      <c r="C64" s="41">
        <f>10</f>
        <v>10</v>
      </c>
      <c r="D64" s="39"/>
      <c r="E64" s="40"/>
    </row>
    <row r="65" spans="1:8" x14ac:dyDescent="0.2">
      <c r="A65" s="20"/>
      <c r="B65" s="30"/>
      <c r="C65" s="42"/>
      <c r="D65" s="28"/>
      <c r="E65" s="29"/>
    </row>
    <row r="66" spans="1:8" x14ac:dyDescent="0.2">
      <c r="A66" s="20"/>
      <c r="B66" s="30"/>
      <c r="C66" s="43" t="s">
        <v>93</v>
      </c>
      <c r="D66" s="28"/>
      <c r="E66" s="29"/>
    </row>
    <row r="67" spans="1:8" x14ac:dyDescent="0.2">
      <c r="A67" s="20"/>
      <c r="B67" s="28"/>
      <c r="C67" s="20"/>
      <c r="D67" s="28"/>
      <c r="E67" s="29"/>
    </row>
    <row r="68" spans="1:8" x14ac:dyDescent="0.2">
      <c r="A68" s="20"/>
      <c r="B68" s="32" t="s">
        <v>94</v>
      </c>
      <c r="C68" s="33" t="s">
        <v>105</v>
      </c>
      <c r="D68" s="34"/>
      <c r="E68" s="35"/>
    </row>
    <row r="69" spans="1:8" ht="43" x14ac:dyDescent="0.2">
      <c r="A69" s="20"/>
      <c r="B69" s="36"/>
      <c r="C69" s="48" t="s">
        <v>98</v>
      </c>
      <c r="D69" s="28"/>
      <c r="E69" s="37"/>
    </row>
    <row r="70" spans="1:8" x14ac:dyDescent="0.2">
      <c r="A70" s="20"/>
      <c r="B70" s="38" t="s">
        <v>100</v>
      </c>
      <c r="C70" s="41">
        <f>(1.5+8.5+IF(D29="oui",E29,0)+IF(D30="oui",E30,0)+IF(D31="oui",E31,0)+IF(D32="oui",E32,0)+IF(D33="oui",E33,0)+IF(D34="oui",E34,0)+IF(D35="oui",E35,0)+IF(D36="oui",E36,0)+IF(D37="oui",E37,0)+IF(D38="oui",E38,0)+IF(D39="oui",E39,0)+IF(D40="oui",E40,0)+IF(D41="oui",E41,0)+IF(D56="oui",E56,0))*(1+15%)</f>
        <v>11.5</v>
      </c>
      <c r="D70" s="39"/>
      <c r="E70" s="40"/>
    </row>
    <row r="71" spans="1:8" x14ac:dyDescent="0.2">
      <c r="A71" s="20"/>
      <c r="B71" s="30"/>
      <c r="C71" s="42"/>
      <c r="D71" s="28"/>
      <c r="E71" s="29"/>
      <c r="G71" s="47"/>
    </row>
    <row r="72" spans="1:8" x14ac:dyDescent="0.2">
      <c r="A72" s="20"/>
      <c r="B72" s="30"/>
      <c r="C72" s="43" t="s">
        <v>93</v>
      </c>
      <c r="D72" s="28"/>
      <c r="E72" s="29"/>
    </row>
    <row r="73" spans="1:8" x14ac:dyDescent="0.2">
      <c r="A73" s="20"/>
      <c r="B73" s="30"/>
      <c r="C73" s="31"/>
      <c r="D73" s="31"/>
      <c r="E73" s="31"/>
    </row>
    <row r="74" spans="1:8" x14ac:dyDescent="0.2">
      <c r="A74" s="20"/>
      <c r="B74" s="32" t="s">
        <v>106</v>
      </c>
      <c r="C74" s="33" t="s">
        <v>107</v>
      </c>
      <c r="D74" s="34"/>
      <c r="E74" s="35"/>
    </row>
    <row r="75" spans="1:8" ht="60" x14ac:dyDescent="0.2">
      <c r="A75" s="20"/>
      <c r="B75" s="36"/>
      <c r="C75" s="48" t="s">
        <v>99</v>
      </c>
      <c r="D75" s="28"/>
      <c r="E75" s="37"/>
    </row>
    <row r="76" spans="1:8" x14ac:dyDescent="0.2">
      <c r="A76" s="20"/>
      <c r="B76" s="38" t="s">
        <v>100</v>
      </c>
      <c r="C76" s="41">
        <f>(C70+2+IF(D44="oui",E44,0)+IF(D45="oui",E45,0)+IF(D46="oui",E46,0)+IF(D47="oui",E47,0)+IF(D48="oui",E48,0)+IF(D49="oui",E49,0)+IF(D50="oui",E50,0)+(IF(D51="oui",E51,0)+IF(D52="oui",E52,0)+IF(D53="oui",E53,0))+IF(D56="oui",E56,0))*(1+15%)</f>
        <v>15.524999999999999</v>
      </c>
      <c r="D76" s="39"/>
      <c r="E76" s="40"/>
      <c r="H76" s="71"/>
    </row>
  </sheetData>
  <mergeCells count="13">
    <mergeCell ref="A59:E60"/>
    <mergeCell ref="A3:D4"/>
    <mergeCell ref="A25:B25"/>
    <mergeCell ref="A9:B9"/>
    <mergeCell ref="A6:B6"/>
    <mergeCell ref="E10:E23"/>
    <mergeCell ref="A7:E8"/>
    <mergeCell ref="A1:B2"/>
    <mergeCell ref="C1:C2"/>
    <mergeCell ref="E1:E2"/>
    <mergeCell ref="A58:B58"/>
    <mergeCell ref="D1:D2"/>
    <mergeCell ref="A26:E27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64490C-38ED-6044-9001-96E77DE29B2E}">
          <x14:formula1>
            <xm:f>Feuil2!$A$2:$A$3</xm:f>
          </x14:formula1>
          <xm:sqref>D29:D42 D56 D44:D53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5265E-8A6C-7945-9FAA-176C46C65089}">
  <dimension ref="A1:M69"/>
  <sheetViews>
    <sheetView workbookViewId="0">
      <selection sqref="A1:B2"/>
    </sheetView>
  </sheetViews>
  <sheetFormatPr baseColWidth="10" defaultRowHeight="15" x14ac:dyDescent="0.2"/>
  <cols>
    <col min="2" max="2" width="45.33203125" bestFit="1" customWidth="1"/>
    <col min="3" max="3" width="48.6640625" bestFit="1" customWidth="1"/>
    <col min="4" max="4" width="30.5" customWidth="1"/>
  </cols>
  <sheetData>
    <row r="1" spans="1:6" s="7" customFormat="1" ht="21.75" customHeight="1" x14ac:dyDescent="0.2">
      <c r="A1" s="49" t="s">
        <v>0</v>
      </c>
      <c r="B1" s="49"/>
      <c r="C1" s="49" t="s">
        <v>1</v>
      </c>
      <c r="D1" s="61" t="s">
        <v>2</v>
      </c>
    </row>
    <row r="2" spans="1:6" s="7" customFormat="1" ht="27" customHeight="1" x14ac:dyDescent="0.2">
      <c r="A2" s="49"/>
      <c r="B2" s="49"/>
      <c r="C2" s="49"/>
      <c r="D2" s="61"/>
    </row>
    <row r="3" spans="1:6" s="7" customFormat="1" ht="15" customHeight="1" x14ac:dyDescent="0.2">
      <c r="A3" s="51" t="s">
        <v>3</v>
      </c>
      <c r="B3" s="51"/>
      <c r="C3" s="1"/>
      <c r="D3" s="2"/>
    </row>
    <row r="4" spans="1:6" s="7" customFormat="1" ht="15" customHeight="1" x14ac:dyDescent="0.2">
      <c r="A4" s="12"/>
      <c r="B4" s="12" t="s">
        <v>4</v>
      </c>
      <c r="C4" s="12" t="s">
        <v>27</v>
      </c>
      <c r="D4" s="13">
        <f>SUM(D14,D32)</f>
        <v>10</v>
      </c>
    </row>
    <row r="5" spans="1:6" s="7" customFormat="1" ht="15" customHeight="1" x14ac:dyDescent="0.2">
      <c r="A5" s="12"/>
      <c r="B5" s="12" t="s">
        <v>4</v>
      </c>
      <c r="C5" s="12" t="s">
        <v>48</v>
      </c>
      <c r="D5" s="13">
        <f>SUM(D14,D32,D63)</f>
        <v>10.5</v>
      </c>
    </row>
    <row r="6" spans="1:6" s="7" customFormat="1" ht="15" customHeight="1" x14ac:dyDescent="0.2">
      <c r="A6" s="12"/>
      <c r="B6" s="12" t="s">
        <v>4</v>
      </c>
      <c r="C6" s="12" t="s">
        <v>47</v>
      </c>
      <c r="D6" s="13">
        <f>SUM(D15,D32,D59)</f>
        <v>51.924999999999997</v>
      </c>
    </row>
    <row r="7" spans="1:6" s="7" customFormat="1" ht="14" x14ac:dyDescent="0.2">
      <c r="D7" s="8"/>
    </row>
    <row r="8" spans="1:6" s="7" customFormat="1" thickBot="1" x14ac:dyDescent="0.25">
      <c r="A8" s="10" t="s">
        <v>5</v>
      </c>
      <c r="B8" s="10"/>
      <c r="C8" s="3"/>
      <c r="D8" s="3"/>
    </row>
    <row r="9" spans="1:6" s="7" customFormat="1" ht="14" x14ac:dyDescent="0.2">
      <c r="B9" s="7" t="s">
        <v>70</v>
      </c>
      <c r="D9" s="8">
        <v>0.5</v>
      </c>
      <c r="E9" s="66">
        <v>0.5</v>
      </c>
    </row>
    <row r="10" spans="1:6" s="20" customFormat="1" ht="14" x14ac:dyDescent="0.2">
      <c r="B10" s="20" t="s">
        <v>72</v>
      </c>
      <c r="D10" s="65">
        <f>0.5+(15%*D59)</f>
        <v>5.3374999999999995</v>
      </c>
      <c r="E10" s="67">
        <f>0.5</f>
        <v>0.5</v>
      </c>
    </row>
    <row r="11" spans="1:6" s="7" customFormat="1" ht="14" x14ac:dyDescent="0.2">
      <c r="B11" s="7" t="s">
        <v>71</v>
      </c>
      <c r="D11" s="8">
        <v>0.5</v>
      </c>
      <c r="E11" s="68">
        <v>0.5</v>
      </c>
    </row>
    <row r="12" spans="1:6" s="20" customFormat="1" ht="14" x14ac:dyDescent="0.2">
      <c r="B12" s="20" t="s">
        <v>73</v>
      </c>
      <c r="D12" s="65">
        <f>0.5+(15%*D59)</f>
        <v>5.3374999999999995</v>
      </c>
      <c r="E12" s="67">
        <f>0.5</f>
        <v>0.5</v>
      </c>
    </row>
    <row r="13" spans="1:6" s="7" customFormat="1" ht="14" x14ac:dyDescent="0.2">
      <c r="B13" s="7" t="s">
        <v>45</v>
      </c>
      <c r="D13" s="8">
        <v>0.5</v>
      </c>
      <c r="E13" s="68">
        <v>0.5</v>
      </c>
    </row>
    <row r="14" spans="1:6" s="7" customFormat="1" ht="15" customHeight="1" x14ac:dyDescent="0.2">
      <c r="A14" s="17"/>
      <c r="B14" s="18" t="s">
        <v>6</v>
      </c>
      <c r="C14" s="17"/>
      <c r="D14" s="19">
        <f>SUM(D9,D11,D13)</f>
        <v>1.5</v>
      </c>
      <c r="E14" s="69">
        <f>SUM(E9,E11,E13)</f>
        <v>1.5</v>
      </c>
    </row>
    <row r="15" spans="1:6" s="20" customFormat="1" ht="15" customHeight="1" thickBot="1" x14ac:dyDescent="0.25">
      <c r="A15" s="21"/>
      <c r="B15" s="22" t="s">
        <v>74</v>
      </c>
      <c r="C15" s="21"/>
      <c r="D15" s="9">
        <f>SUM(D10,D12,D13)</f>
        <v>11.174999999999999</v>
      </c>
      <c r="E15" s="70">
        <f>SUM(E10,E12,E13)</f>
        <v>1.5</v>
      </c>
      <c r="F15" s="25"/>
    </row>
    <row r="16" spans="1:6" s="7" customFormat="1" ht="15" customHeight="1" x14ac:dyDescent="0.2">
      <c r="D16" s="8"/>
    </row>
    <row r="17" spans="1:13" x14ac:dyDescent="0.2">
      <c r="A17" s="56" t="s">
        <v>32</v>
      </c>
      <c r="B17" s="56"/>
      <c r="C17" s="3"/>
      <c r="D17" s="3"/>
      <c r="E17" s="7"/>
      <c r="F17" s="7"/>
      <c r="G17" s="7"/>
      <c r="H17" s="7"/>
      <c r="I17" s="7"/>
      <c r="J17" s="7"/>
      <c r="K17" s="7"/>
      <c r="L17" s="7"/>
      <c r="M17" s="7"/>
    </row>
    <row r="18" spans="1:13" x14ac:dyDescent="0.2">
      <c r="B18" s="7" t="s">
        <v>30</v>
      </c>
      <c r="D18" s="11">
        <v>8.5</v>
      </c>
      <c r="E18" s="7"/>
      <c r="F18" s="7"/>
      <c r="G18" s="7"/>
      <c r="H18" s="7"/>
      <c r="I18" s="7"/>
      <c r="J18" s="7"/>
      <c r="K18" s="7"/>
      <c r="L18" s="7"/>
      <c r="M18" s="7"/>
    </row>
    <row r="19" spans="1:13" x14ac:dyDescent="0.2">
      <c r="B19" s="7" t="s">
        <v>31</v>
      </c>
      <c r="D19" s="8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2">
      <c r="B20" s="7" t="s">
        <v>53</v>
      </c>
      <c r="D20" s="8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2">
      <c r="B21" s="7" t="s">
        <v>37</v>
      </c>
      <c r="D21" s="8"/>
      <c r="E21" s="7"/>
      <c r="F21" s="7"/>
      <c r="G21" s="7"/>
      <c r="H21" s="7"/>
      <c r="I21" s="7"/>
      <c r="J21" s="7"/>
      <c r="K21" s="7"/>
      <c r="L21" s="7"/>
      <c r="M21" s="7"/>
    </row>
    <row r="22" spans="1:13" x14ac:dyDescent="0.2">
      <c r="A22" s="7"/>
      <c r="B22" s="7" t="s">
        <v>76</v>
      </c>
      <c r="C22" s="7"/>
      <c r="D22" s="8"/>
      <c r="E22" s="7"/>
      <c r="F22" s="7"/>
      <c r="G22" s="7"/>
      <c r="H22" s="7"/>
      <c r="I22" s="7"/>
      <c r="J22" s="7"/>
      <c r="K22" s="7"/>
      <c r="L22" s="7"/>
      <c r="M22" s="7"/>
    </row>
    <row r="23" spans="1:13" x14ac:dyDescent="0.2">
      <c r="A23" s="7"/>
      <c r="B23" s="7" t="s">
        <v>54</v>
      </c>
      <c r="C23" s="7"/>
      <c r="D23" s="8"/>
      <c r="E23" s="7"/>
      <c r="F23" s="7"/>
      <c r="G23" s="7"/>
      <c r="H23" s="7"/>
      <c r="I23" s="7"/>
      <c r="J23" s="7"/>
      <c r="K23" s="7"/>
      <c r="L23" s="7"/>
      <c r="M23" s="7"/>
    </row>
    <row r="24" spans="1:13" x14ac:dyDescent="0.2">
      <c r="A24" s="7"/>
      <c r="B24" s="7" t="s">
        <v>7</v>
      </c>
      <c r="C24" s="7"/>
      <c r="D24" s="8"/>
      <c r="E24" s="7"/>
      <c r="F24" s="7"/>
      <c r="G24" s="7"/>
      <c r="H24" s="7"/>
      <c r="I24" s="7"/>
      <c r="J24" s="7"/>
      <c r="K24" s="7"/>
      <c r="L24" s="7"/>
      <c r="M24" s="7"/>
    </row>
    <row r="25" spans="1:13" x14ac:dyDescent="0.2">
      <c r="A25" s="7"/>
      <c r="B25" s="7" t="s">
        <v>77</v>
      </c>
      <c r="C25" s="7" t="s">
        <v>55</v>
      </c>
      <c r="D25" s="8"/>
      <c r="E25" s="7"/>
      <c r="F25" s="7"/>
      <c r="G25" s="7"/>
      <c r="H25" s="7"/>
      <c r="I25" s="7"/>
      <c r="J25" s="7"/>
      <c r="K25" s="7"/>
      <c r="L25" s="7"/>
      <c r="M25" s="7"/>
    </row>
    <row r="26" spans="1:13" x14ac:dyDescent="0.2">
      <c r="A26" s="7"/>
      <c r="B26" s="7" t="s">
        <v>26</v>
      </c>
      <c r="C26" s="7"/>
      <c r="D26" s="8"/>
    </row>
    <row r="27" spans="1:13" x14ac:dyDescent="0.2">
      <c r="A27" s="7"/>
      <c r="B27" s="7" t="s">
        <v>8</v>
      </c>
      <c r="C27" s="7" t="s">
        <v>9</v>
      </c>
      <c r="D27" s="8"/>
    </row>
    <row r="28" spans="1:13" x14ac:dyDescent="0.2">
      <c r="A28" s="7"/>
      <c r="B28" s="7" t="s">
        <v>12</v>
      </c>
      <c r="C28" s="7"/>
      <c r="D28" s="8"/>
    </row>
    <row r="29" spans="1:13" x14ac:dyDescent="0.2">
      <c r="A29" s="7"/>
      <c r="B29" s="7" t="s">
        <v>34</v>
      </c>
      <c r="C29" s="7" t="s">
        <v>17</v>
      </c>
      <c r="D29" s="8"/>
    </row>
    <row r="30" spans="1:13" x14ac:dyDescent="0.2">
      <c r="A30" s="7"/>
      <c r="B30" s="7" t="s">
        <v>10</v>
      </c>
      <c r="C30" s="7" t="s">
        <v>28</v>
      </c>
      <c r="D30" s="8"/>
    </row>
    <row r="31" spans="1:13" x14ac:dyDescent="0.2">
      <c r="A31" s="7"/>
      <c r="B31" s="7" t="s">
        <v>11</v>
      </c>
      <c r="C31" s="7" t="s">
        <v>16</v>
      </c>
      <c r="D31" s="8"/>
    </row>
    <row r="32" spans="1:13" x14ac:dyDescent="0.2">
      <c r="A32" s="4"/>
      <c r="B32" s="5" t="s">
        <v>6</v>
      </c>
      <c r="C32" s="4"/>
      <c r="D32" s="6">
        <f>SUM(D18)</f>
        <v>8.5</v>
      </c>
    </row>
    <row r="34" spans="1:4" x14ac:dyDescent="0.2">
      <c r="A34" s="10" t="s">
        <v>13</v>
      </c>
      <c r="B34" s="10"/>
      <c r="C34" s="3"/>
      <c r="D34" s="3"/>
    </row>
    <row r="35" spans="1:4" x14ac:dyDescent="0.2">
      <c r="A35" s="7"/>
      <c r="B35" s="7" t="s">
        <v>25</v>
      </c>
      <c r="C35" s="7"/>
      <c r="D35" s="8">
        <v>0.25</v>
      </c>
    </row>
    <row r="36" spans="1:4" x14ac:dyDescent="0.2">
      <c r="A36" s="7"/>
      <c r="B36" s="7" t="s">
        <v>24</v>
      </c>
      <c r="C36" s="7" t="s">
        <v>14</v>
      </c>
      <c r="D36" s="8">
        <v>0.25</v>
      </c>
    </row>
    <row r="37" spans="1:4" x14ac:dyDescent="0.2">
      <c r="A37" s="7"/>
      <c r="B37" s="7" t="s">
        <v>34</v>
      </c>
      <c r="C37" s="7" t="s">
        <v>68</v>
      </c>
      <c r="D37" s="8">
        <v>0.25</v>
      </c>
    </row>
    <row r="38" spans="1:4" x14ac:dyDescent="0.2">
      <c r="A38" s="7"/>
      <c r="B38" s="7" t="s">
        <v>11</v>
      </c>
      <c r="C38" s="7" t="s">
        <v>69</v>
      </c>
      <c r="D38" s="8">
        <v>1</v>
      </c>
    </row>
    <row r="39" spans="1:4" x14ac:dyDescent="0.2">
      <c r="A39" s="7"/>
      <c r="B39" s="7" t="s">
        <v>75</v>
      </c>
      <c r="C39" s="7" t="s">
        <v>56</v>
      </c>
      <c r="D39" s="8">
        <v>0.5</v>
      </c>
    </row>
    <row r="40" spans="1:4" x14ac:dyDescent="0.2">
      <c r="A40" s="7"/>
      <c r="B40" s="7" t="s">
        <v>18</v>
      </c>
      <c r="C40" s="7" t="s">
        <v>19</v>
      </c>
      <c r="D40" s="8">
        <v>1.5</v>
      </c>
    </row>
    <row r="41" spans="1:4" x14ac:dyDescent="0.2">
      <c r="A41" s="7"/>
      <c r="B41" s="7" t="s">
        <v>20</v>
      </c>
      <c r="C41" s="7" t="s">
        <v>21</v>
      </c>
      <c r="D41" s="8">
        <v>1.5</v>
      </c>
    </row>
    <row r="42" spans="1:4" x14ac:dyDescent="0.2">
      <c r="A42" s="7"/>
      <c r="B42" s="7" t="s">
        <v>57</v>
      </c>
      <c r="C42" s="7" t="s">
        <v>15</v>
      </c>
      <c r="D42" s="8">
        <v>0.5</v>
      </c>
    </row>
    <row r="43" spans="1:4" x14ac:dyDescent="0.2">
      <c r="A43" s="7"/>
      <c r="B43" s="7" t="s">
        <v>66</v>
      </c>
      <c r="C43" s="7" t="s">
        <v>67</v>
      </c>
      <c r="D43" s="8">
        <v>0.5</v>
      </c>
    </row>
    <row r="44" spans="1:4" x14ac:dyDescent="0.2">
      <c r="A44" s="7"/>
      <c r="B44" s="7" t="s">
        <v>50</v>
      </c>
      <c r="C44" s="7" t="s">
        <v>58</v>
      </c>
      <c r="D44" s="8">
        <v>1.5</v>
      </c>
    </row>
    <row r="45" spans="1:4" x14ac:dyDescent="0.2">
      <c r="A45" s="7"/>
      <c r="B45" s="7" t="s">
        <v>43</v>
      </c>
      <c r="C45" s="7" t="s">
        <v>44</v>
      </c>
      <c r="D45" s="8">
        <v>1</v>
      </c>
    </row>
    <row r="46" spans="1:4" x14ac:dyDescent="0.2">
      <c r="A46" s="7"/>
      <c r="B46" s="7" t="s">
        <v>42</v>
      </c>
      <c r="C46" s="7"/>
      <c r="D46" s="8">
        <v>2</v>
      </c>
    </row>
    <row r="47" spans="1:4" x14ac:dyDescent="0.2">
      <c r="A47" s="7"/>
      <c r="B47" s="7" t="s">
        <v>79</v>
      </c>
      <c r="C47" s="7" t="s">
        <v>17</v>
      </c>
      <c r="D47" s="8">
        <v>0.5</v>
      </c>
    </row>
    <row r="48" spans="1:4" x14ac:dyDescent="0.2">
      <c r="A48" s="62" t="s">
        <v>49</v>
      </c>
      <c r="B48" s="62"/>
      <c r="C48" s="14" t="s">
        <v>40</v>
      </c>
      <c r="D48" s="15">
        <v>2</v>
      </c>
    </row>
    <row r="49" spans="1:4" x14ac:dyDescent="0.2">
      <c r="A49" s="7"/>
      <c r="B49" s="7" t="s">
        <v>41</v>
      </c>
      <c r="C49" s="7" t="s">
        <v>59</v>
      </c>
      <c r="D49" s="8">
        <v>0.5</v>
      </c>
    </row>
    <row r="50" spans="1:4" x14ac:dyDescent="0.2">
      <c r="A50" s="7"/>
      <c r="B50" s="7" t="s">
        <v>60</v>
      </c>
      <c r="C50" s="7" t="s">
        <v>39</v>
      </c>
      <c r="D50" s="8">
        <v>1.5</v>
      </c>
    </row>
    <row r="51" spans="1:4" x14ac:dyDescent="0.2">
      <c r="A51" s="7"/>
      <c r="B51" s="7" t="s">
        <v>61</v>
      </c>
      <c r="C51" s="7" t="s">
        <v>39</v>
      </c>
      <c r="D51" s="8">
        <v>1</v>
      </c>
    </row>
    <row r="52" spans="1:4" x14ac:dyDescent="0.2">
      <c r="A52" s="7"/>
      <c r="B52" s="7" t="s">
        <v>62</v>
      </c>
      <c r="C52" s="7" t="s">
        <v>39</v>
      </c>
      <c r="D52" s="8">
        <v>1.5</v>
      </c>
    </row>
    <row r="53" spans="1:4" x14ac:dyDescent="0.2">
      <c r="A53" s="7"/>
      <c r="B53" s="7" t="s">
        <v>22</v>
      </c>
      <c r="C53" s="7" t="s">
        <v>39</v>
      </c>
      <c r="D53" s="8">
        <v>3</v>
      </c>
    </row>
    <row r="54" spans="1:4" x14ac:dyDescent="0.2">
      <c r="A54" s="7"/>
      <c r="B54" s="7" t="s">
        <v>33</v>
      </c>
      <c r="C54" s="7" t="s">
        <v>63</v>
      </c>
      <c r="D54" s="8">
        <v>1</v>
      </c>
    </row>
    <row r="55" spans="1:4" x14ac:dyDescent="0.2">
      <c r="A55" s="7"/>
      <c r="B55" s="7" t="s">
        <v>64</v>
      </c>
      <c r="C55" s="7" t="s">
        <v>65</v>
      </c>
      <c r="D55" s="8">
        <v>3</v>
      </c>
    </row>
    <row r="56" spans="1:4" x14ac:dyDescent="0.2">
      <c r="A56" s="7"/>
      <c r="B56" s="7" t="s">
        <v>29</v>
      </c>
      <c r="C56" s="7" t="s">
        <v>39</v>
      </c>
      <c r="D56" s="8">
        <v>4</v>
      </c>
    </row>
    <row r="57" spans="1:4" x14ac:dyDescent="0.2">
      <c r="A57" s="7"/>
      <c r="B57" s="7" t="s">
        <v>78</v>
      </c>
      <c r="C57" s="7" t="s">
        <v>39</v>
      </c>
      <c r="D57" s="8">
        <v>0.5</v>
      </c>
    </row>
    <row r="58" spans="1:4" x14ac:dyDescent="0.2">
      <c r="A58" s="7"/>
      <c r="B58" s="7" t="s">
        <v>35</v>
      </c>
      <c r="C58" s="7" t="s">
        <v>39</v>
      </c>
      <c r="D58" s="8">
        <v>3</v>
      </c>
    </row>
    <row r="59" spans="1:4" x14ac:dyDescent="0.2">
      <c r="A59" s="4"/>
      <c r="B59" s="5" t="s">
        <v>6</v>
      </c>
      <c r="C59" s="4"/>
      <c r="D59" s="6">
        <f>SUM(D35:D58)</f>
        <v>32.25</v>
      </c>
    </row>
    <row r="61" spans="1:4" s="7" customFormat="1" ht="14" x14ac:dyDescent="0.2">
      <c r="A61" s="10" t="s">
        <v>38</v>
      </c>
      <c r="B61" s="10"/>
      <c r="C61" s="3"/>
      <c r="D61" s="3"/>
    </row>
    <row r="62" spans="1:4" s="7" customFormat="1" ht="14" x14ac:dyDescent="0.2">
      <c r="B62" s="7" t="s">
        <v>23</v>
      </c>
      <c r="D62" s="8">
        <v>0.5</v>
      </c>
    </row>
    <row r="63" spans="1:4" s="7" customFormat="1" ht="15" customHeight="1" x14ac:dyDescent="0.2">
      <c r="A63" s="4"/>
      <c r="B63" s="5" t="s">
        <v>6</v>
      </c>
      <c r="C63" s="4"/>
      <c r="D63" s="9">
        <f>SUM(D62)</f>
        <v>0.5</v>
      </c>
    </row>
    <row r="65" spans="1:4" x14ac:dyDescent="0.2">
      <c r="A65" s="10" t="s">
        <v>36</v>
      </c>
      <c r="B65" s="10"/>
      <c r="C65" s="3"/>
      <c r="D65" s="3"/>
    </row>
    <row r="66" spans="1:4" x14ac:dyDescent="0.2">
      <c r="A66" s="7"/>
      <c r="B66" s="7" t="s">
        <v>46</v>
      </c>
      <c r="C66" s="7"/>
      <c r="D66" s="8"/>
    </row>
    <row r="68" spans="1:4" x14ac:dyDescent="0.2">
      <c r="B68" s="16" t="s">
        <v>52</v>
      </c>
    </row>
    <row r="69" spans="1:4" x14ac:dyDescent="0.2">
      <c r="B69" s="16" t="s">
        <v>51</v>
      </c>
    </row>
  </sheetData>
  <mergeCells count="6">
    <mergeCell ref="D1:D2"/>
    <mergeCell ref="A48:B48"/>
    <mergeCell ref="A3:B3"/>
    <mergeCell ref="A17:B17"/>
    <mergeCell ref="A1:B2"/>
    <mergeCell ref="C1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EDB70-6577-AC4D-8723-E4A7658E13D7}">
  <dimension ref="A1:A3"/>
  <sheetViews>
    <sheetView workbookViewId="0"/>
  </sheetViews>
  <sheetFormatPr baseColWidth="10" defaultRowHeight="15" x14ac:dyDescent="0.2"/>
  <sheetData>
    <row r="1" spans="1:1" x14ac:dyDescent="0.2">
      <c r="A1" s="23" t="s">
        <v>82</v>
      </c>
    </row>
    <row r="2" spans="1:1" x14ac:dyDescent="0.2">
      <c r="A2" t="s">
        <v>80</v>
      </c>
    </row>
    <row r="3" spans="1:1" x14ac:dyDescent="0.2">
      <c r="A3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30226E3384D94E9D26E6EF5163C899" ma:contentTypeVersion="11" ma:contentTypeDescription="Crée un document." ma:contentTypeScope="" ma:versionID="5098e3f9a9ba218459f7d0c822e86425">
  <xsd:schema xmlns:xsd="http://www.w3.org/2001/XMLSchema" xmlns:xs="http://www.w3.org/2001/XMLSchema" xmlns:p="http://schemas.microsoft.com/office/2006/metadata/properties" xmlns:ns2="a8bf136c-f2c8-47d0-ab7f-cc9abdc742fb" xmlns:ns3="ce7b35ff-9a2b-41b2-8672-01b56e62b612" targetNamespace="http://schemas.microsoft.com/office/2006/metadata/properties" ma:root="true" ma:fieldsID="149d244e89a7b31e6554a30c4e62dfba" ns2:_="" ns3:_="">
    <xsd:import namespace="a8bf136c-f2c8-47d0-ab7f-cc9abdc742fb"/>
    <xsd:import namespace="ce7b35ff-9a2b-41b2-8672-01b56e62b6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f136c-f2c8-47d0-ab7f-cc9abdc74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7b35ff-9a2b-41b2-8672-01b56e62b61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B25363-2DA7-46C9-A6D3-535EB2861C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B7F0F7-1A86-457F-9C37-56A2B07491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bf136c-f2c8-47d0-ab7f-cc9abdc742fb"/>
    <ds:schemaRef ds:uri="ce7b35ff-9a2b-41b2-8672-01b56e62b6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9EA786-0BA5-44B0-A10A-1A3FECA3BCA9}">
  <ds:schemaRefs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a8bf136c-f2c8-47d0-ab7f-cc9abdc742fb"/>
    <ds:schemaRef ds:uri="ce7b35ff-9a2b-41b2-8672-01b56e62b612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CHIFFRAGE PRÉVISIONNEL</vt:lpstr>
      <vt:lpstr>APP CONGRES 2023</vt:lpstr>
      <vt:lpstr>Feuil2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Claire P</dc:creator>
  <cp:keywords/>
  <dc:description/>
  <cp:lastModifiedBy>Jesssica NITIGA</cp:lastModifiedBy>
  <cp:revision/>
  <cp:lastPrinted>2021-10-27T14:53:37Z</cp:lastPrinted>
  <dcterms:created xsi:type="dcterms:W3CDTF">2021-06-03T16:21:52Z</dcterms:created>
  <dcterms:modified xsi:type="dcterms:W3CDTF">2023-07-20T09:03:54Z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0x010100AA30226E3384D94E9D26E6EF5163C899</vt:lpwstr>
  </property>
</Properties>
</file>